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-sv\sc100002\01財務契約Ｔ\①財政\61_公会計\02_統一モデル移行関係\令和２年度（令和元年度決算）\08_HP掲載用\"/>
    </mc:Choice>
  </mc:AlternateContent>
  <bookViews>
    <workbookView xWindow="-120" yWindow="-120" windowWidth="20730" windowHeight="11160"/>
  </bookViews>
  <sheets>
    <sheet name="未収金の明細_全体会計" sheetId="2" r:id="rId1"/>
    <sheet name="長期延滞債権の明細_全体会計" sheetId="3" r:id="rId2"/>
    <sheet name="基金の明細 _全体会計" sheetId="4" r:id="rId3"/>
    <sheet name="引当金の明細_全体会計" sheetId="5" r:id="rId4"/>
  </sheets>
  <definedNames>
    <definedName name="_xlnm.Print_Area" localSheetId="3">引当金の明細_全体会計!$A$1:$F$26</definedName>
  </definedNames>
  <calcPr calcId="162913"/>
</workbook>
</file>

<file path=xl/calcChain.xml><?xml version="1.0" encoding="utf-8"?>
<calcChain xmlns="http://schemas.openxmlformats.org/spreadsheetml/2006/main">
  <c r="E26" i="5" l="1"/>
  <c r="D26" i="5"/>
  <c r="C26" i="5"/>
  <c r="B26" i="5"/>
  <c r="F22" i="5"/>
  <c r="H22" i="5" s="1"/>
  <c r="H21" i="5"/>
  <c r="F21" i="5"/>
  <c r="F20" i="5"/>
  <c r="H20" i="5" s="1"/>
  <c r="F18" i="5"/>
  <c r="F17" i="5"/>
  <c r="F16" i="5"/>
  <c r="F15" i="5"/>
  <c r="F14" i="5"/>
  <c r="F12" i="5"/>
  <c r="F11" i="5"/>
  <c r="F10" i="5"/>
  <c r="I10" i="5" s="1"/>
  <c r="I9" i="5"/>
  <c r="F9" i="5"/>
  <c r="F8" i="5"/>
  <c r="F7" i="5"/>
  <c r="F26" i="5" s="1"/>
  <c r="E25" i="4" l="1"/>
  <c r="D25" i="4"/>
  <c r="C25" i="4"/>
  <c r="B22" i="4"/>
  <c r="F22" i="4" s="1"/>
  <c r="F21" i="4"/>
  <c r="F20" i="4"/>
  <c r="F19" i="4"/>
  <c r="F18" i="4"/>
  <c r="F17" i="4"/>
  <c r="C17" i="4"/>
  <c r="B17" i="4"/>
  <c r="B16" i="4"/>
  <c r="F16" i="4" s="1"/>
  <c r="F15" i="4"/>
  <c r="F14" i="4"/>
  <c r="F13" i="4"/>
  <c r="F12" i="4"/>
  <c r="F11" i="4"/>
  <c r="F10" i="4"/>
  <c r="F9" i="4"/>
  <c r="F8" i="4"/>
  <c r="F7" i="4"/>
  <c r="B6" i="4"/>
  <c r="B25" i="4" s="1"/>
  <c r="F6" i="4" l="1"/>
  <c r="F25" i="4" s="1"/>
  <c r="C32" i="3" l="1"/>
  <c r="C33" i="3" s="1"/>
  <c r="B32" i="3"/>
  <c r="B33" i="3" s="1"/>
  <c r="C32" i="2" l="1"/>
  <c r="C33" i="2" s="1"/>
  <c r="B32" i="2"/>
  <c r="B33" i="2" l="1"/>
</calcChain>
</file>

<file path=xl/sharedStrings.xml><?xml version="1.0" encoding="utf-8"?>
<sst xmlns="http://schemas.openxmlformats.org/spreadsheetml/2006/main" count="117" uniqueCount="74">
  <si>
    <t>未収金の明細</t>
  </si>
  <si>
    <t>自治体名：長泉町</t>
  </si>
  <si>
    <t>相手先名または種別</t>
  </si>
  <si>
    <t>貸借対照表計上額</t>
  </si>
  <si>
    <t>徴収不能引当金計上額</t>
  </si>
  <si>
    <t>【貸付金】</t>
  </si>
  <si>
    <t>小計</t>
  </si>
  <si>
    <t>【未収金】</t>
  </si>
  <si>
    <t>合計</t>
  </si>
  <si>
    <t>町民税_個人</t>
    <rPh sb="0" eb="2">
      <t>チョウミン</t>
    </rPh>
    <rPh sb="2" eb="3">
      <t>ゼイ</t>
    </rPh>
    <rPh sb="4" eb="6">
      <t>コジン</t>
    </rPh>
    <phoneticPr fontId="2"/>
  </si>
  <si>
    <t>町民税_法人</t>
    <rPh sb="0" eb="2">
      <t>チョウミン</t>
    </rPh>
    <rPh sb="2" eb="3">
      <t>ゼイ</t>
    </rPh>
    <rPh sb="4" eb="6">
      <t>ホウジン</t>
    </rPh>
    <phoneticPr fontId="2"/>
  </si>
  <si>
    <t>固定資産税</t>
    <rPh sb="0" eb="2">
      <t>コテイ</t>
    </rPh>
    <rPh sb="2" eb="4">
      <t>シサン</t>
    </rPh>
    <rPh sb="4" eb="5">
      <t>ゼイ</t>
    </rPh>
    <phoneticPr fontId="2"/>
  </si>
  <si>
    <t>軽自動車税</t>
    <rPh sb="0" eb="4">
      <t>ケイジドウシャ</t>
    </rPh>
    <rPh sb="4" eb="5">
      <t>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</si>
  <si>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</si>
  <si>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民生費負担金</t>
    <rPh sb="0" eb="2">
      <t>ミンセイ</t>
    </rPh>
    <rPh sb="2" eb="3">
      <t>ヒ</t>
    </rPh>
    <rPh sb="3" eb="6">
      <t>フタンキン</t>
    </rPh>
    <phoneticPr fontId="2"/>
  </si>
  <si>
    <t>国民健康保険_一般被保険者</t>
    <rPh sb="0" eb="2">
      <t>コクミン</t>
    </rPh>
    <rPh sb="2" eb="4">
      <t>ケンコウ</t>
    </rPh>
    <rPh sb="4" eb="6">
      <t>ホケン</t>
    </rPh>
    <rPh sb="7" eb="9">
      <t>イッパン</t>
    </rPh>
    <rPh sb="9" eb="13">
      <t>ヒホケンシャ</t>
    </rPh>
    <phoneticPr fontId="3"/>
  </si>
  <si>
    <t>国民健康保険_退職被保険者</t>
    <rPh sb="0" eb="2">
      <t>コクミン</t>
    </rPh>
    <rPh sb="2" eb="4">
      <t>ケンコウ</t>
    </rPh>
    <rPh sb="4" eb="6">
      <t>ホケン</t>
    </rPh>
    <rPh sb="7" eb="9">
      <t>タイショク</t>
    </rPh>
    <rPh sb="9" eb="13">
      <t>ヒホケンシャ</t>
    </rPh>
    <phoneticPr fontId="3"/>
  </si>
  <si>
    <t>介護保険_保険税</t>
    <rPh sb="0" eb="2">
      <t>カイゴ</t>
    </rPh>
    <rPh sb="2" eb="4">
      <t>ホケン</t>
    </rPh>
    <rPh sb="5" eb="7">
      <t>ホケン</t>
    </rPh>
    <rPh sb="7" eb="8">
      <t>ゼイ</t>
    </rPh>
    <phoneticPr fontId="3"/>
  </si>
  <si>
    <t>後期高齢者_保険料</t>
    <rPh sb="0" eb="2">
      <t>コウキ</t>
    </rPh>
    <rPh sb="2" eb="5">
      <t>コウレイシャ</t>
    </rPh>
    <rPh sb="6" eb="9">
      <t>ホケンリョウ</t>
    </rPh>
    <phoneticPr fontId="3"/>
  </si>
  <si>
    <t>入湯税</t>
    <rPh sb="0" eb="2">
      <t>ニュウトウ</t>
    </rPh>
    <rPh sb="2" eb="3">
      <t>ゼイ</t>
    </rPh>
    <phoneticPr fontId="4"/>
  </si>
  <si>
    <t>(単位：円)</t>
    <rPh sb="4" eb="5">
      <t>エン</t>
    </rPh>
    <phoneticPr fontId="4"/>
  </si>
  <si>
    <t>使用料及び手数料</t>
    <rPh sb="0" eb="3">
      <t>シヨウリョウ</t>
    </rPh>
    <rPh sb="3" eb="4">
      <t>オヨ</t>
    </rPh>
    <rPh sb="5" eb="8">
      <t>テスウリョウ</t>
    </rPh>
    <phoneticPr fontId="4"/>
  </si>
  <si>
    <t>雑入</t>
    <rPh sb="0" eb="2">
      <t>ザツニュウ</t>
    </rPh>
    <phoneticPr fontId="4"/>
  </si>
  <si>
    <t>水道事業会計_未収金</t>
    <rPh sb="0" eb="2">
      <t>スイドウ</t>
    </rPh>
    <rPh sb="2" eb="4">
      <t>ジギョウ</t>
    </rPh>
    <rPh sb="4" eb="6">
      <t>カイケイ</t>
    </rPh>
    <rPh sb="7" eb="10">
      <t>ミシュウキン</t>
    </rPh>
    <phoneticPr fontId="4"/>
  </si>
  <si>
    <t>下水道事業会計_未収金</t>
    <rPh sb="0" eb="1">
      <t>ゲ</t>
    </rPh>
    <rPh sb="1" eb="3">
      <t>スイドウ</t>
    </rPh>
    <rPh sb="3" eb="5">
      <t>ジギョウ</t>
    </rPh>
    <rPh sb="5" eb="7">
      <t>カイケイ</t>
    </rPh>
    <rPh sb="8" eb="11">
      <t>ミシュウキン</t>
    </rPh>
    <phoneticPr fontId="4"/>
  </si>
  <si>
    <t>年度：令和元年度</t>
    <rPh sb="3" eb="5">
      <t>レイワ</t>
    </rPh>
    <rPh sb="5" eb="6">
      <t>ガン</t>
    </rPh>
    <phoneticPr fontId="4"/>
  </si>
  <si>
    <t>長期延滞債権の明細</t>
  </si>
  <si>
    <t>入湯税</t>
    <rPh sb="0" eb="2">
      <t>ニュウトウ</t>
    </rPh>
    <rPh sb="2" eb="3">
      <t>ゼイ</t>
    </rPh>
    <phoneticPr fontId="2"/>
  </si>
  <si>
    <t>手数料</t>
    <rPh sb="0" eb="3">
      <t>テスウリョウ</t>
    </rPh>
    <phoneticPr fontId="4"/>
  </si>
  <si>
    <t>国民健康保険_一般被保険者</t>
    <rPh sb="0" eb="2">
      <t>コクミン</t>
    </rPh>
    <rPh sb="2" eb="4">
      <t>ケンコウ</t>
    </rPh>
    <rPh sb="4" eb="6">
      <t>ホケン</t>
    </rPh>
    <rPh sb="7" eb="9">
      <t>イッパン</t>
    </rPh>
    <rPh sb="9" eb="13">
      <t>ヒホケンシャ</t>
    </rPh>
    <phoneticPr fontId="4"/>
  </si>
  <si>
    <t>国民健康保険_退職被保険者</t>
    <rPh sb="0" eb="2">
      <t>コクミン</t>
    </rPh>
    <rPh sb="2" eb="4">
      <t>ケンコウ</t>
    </rPh>
    <rPh sb="4" eb="6">
      <t>ホケン</t>
    </rPh>
    <rPh sb="7" eb="9">
      <t>タイショク</t>
    </rPh>
    <rPh sb="9" eb="13">
      <t>ヒホケンシャ</t>
    </rPh>
    <phoneticPr fontId="4"/>
  </si>
  <si>
    <t>介護保険_保険税</t>
    <rPh sb="0" eb="2">
      <t>カイゴ</t>
    </rPh>
    <rPh sb="2" eb="4">
      <t>ホケン</t>
    </rPh>
    <rPh sb="5" eb="7">
      <t>ホケン</t>
    </rPh>
    <rPh sb="7" eb="8">
      <t>ゼイ</t>
    </rPh>
    <phoneticPr fontId="4"/>
  </si>
  <si>
    <t>後期高齢者_保険料</t>
    <rPh sb="0" eb="2">
      <t>コウキ</t>
    </rPh>
    <rPh sb="2" eb="5">
      <t>コウレイシャ</t>
    </rPh>
    <rPh sb="6" eb="9">
      <t>ホケンリョウ</t>
    </rPh>
    <phoneticPr fontId="4"/>
  </si>
  <si>
    <t>基金の明細</t>
  </si>
  <si>
    <t>種類</t>
  </si>
  <si>
    <t>現金預金</t>
  </si>
  <si>
    <t>有価証券</t>
  </si>
  <si>
    <t>土地</t>
  </si>
  <si>
    <t>その他</t>
  </si>
  <si>
    <t>合計_x000D_
(貸借対照表計上額)</t>
  </si>
  <si>
    <t>(参考)財産に関する_x000D_
調書記載額(千円)</t>
    <rPh sb="18" eb="20">
      <t>センエン</t>
    </rPh>
    <phoneticPr fontId="4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</si>
  <si>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</si>
  <si>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減債基金</t>
    <rPh sb="0" eb="2">
      <t>ゲンサイ</t>
    </rPh>
    <rPh sb="2" eb="4">
      <t>キキン</t>
    </rPh>
    <phoneticPr fontId="3"/>
  </si>
  <si>
    <t>美術品購入基金</t>
    <rPh sb="0" eb="2">
      <t>ビジュツ</t>
    </rPh>
    <rPh sb="2" eb="3">
      <t>ヒン</t>
    </rPh>
    <rPh sb="3" eb="5">
      <t>コウニュウ</t>
    </rPh>
    <rPh sb="5" eb="7">
      <t>キキン</t>
    </rPh>
    <phoneticPr fontId="2"/>
  </si>
  <si>
    <t>国債交流基金</t>
    <rPh sb="0" eb="2">
      <t>コクサイ</t>
    </rPh>
    <rPh sb="2" eb="4">
      <t>コウリュウ</t>
    </rPh>
    <rPh sb="4" eb="6">
      <t>キキン</t>
    </rPh>
    <phoneticPr fontId="2"/>
  </si>
  <si>
    <t>地域福祉基金</t>
    <rPh sb="0" eb="2">
      <t>チイキ</t>
    </rPh>
    <rPh sb="2" eb="4">
      <t>フクシ</t>
    </rPh>
    <rPh sb="4" eb="6">
      <t>キキン</t>
    </rPh>
    <phoneticPr fontId="2"/>
  </si>
  <si>
    <t>衛生施設建設基金</t>
    <rPh sb="0" eb="2">
      <t>エイセイ</t>
    </rPh>
    <rPh sb="2" eb="4">
      <t>シセツ</t>
    </rPh>
    <rPh sb="4" eb="6">
      <t>ケンセツ</t>
    </rPh>
    <rPh sb="6" eb="8">
      <t>キキン</t>
    </rPh>
    <phoneticPr fontId="2"/>
  </si>
  <si>
    <t>ふるさと水と土基金</t>
    <rPh sb="4" eb="5">
      <t>ミズ</t>
    </rPh>
    <rPh sb="6" eb="7">
      <t>ツチ</t>
    </rPh>
    <rPh sb="7" eb="9">
      <t>キキン</t>
    </rPh>
    <phoneticPr fontId="2"/>
  </si>
  <si>
    <t>町営住宅修繕基金</t>
    <rPh sb="0" eb="2">
      <t>チョウエイ</t>
    </rPh>
    <rPh sb="2" eb="4">
      <t>ジュウタク</t>
    </rPh>
    <rPh sb="4" eb="6">
      <t>シュウゼン</t>
    </rPh>
    <rPh sb="6" eb="8">
      <t>キキン</t>
    </rPh>
    <phoneticPr fontId="2"/>
  </si>
  <si>
    <t>育英資金給付基金</t>
    <rPh sb="0" eb="2">
      <t>イクエイ</t>
    </rPh>
    <rPh sb="2" eb="4">
      <t>シキン</t>
    </rPh>
    <rPh sb="4" eb="6">
      <t>キュウフ</t>
    </rPh>
    <rPh sb="6" eb="8">
      <t>キキン</t>
    </rPh>
    <phoneticPr fontId="2"/>
  </si>
  <si>
    <t>スポーツ施設整備基金</t>
    <rPh sb="4" eb="6">
      <t>シセツ</t>
    </rPh>
    <rPh sb="6" eb="8">
      <t>セイビ</t>
    </rPh>
    <rPh sb="8" eb="10">
      <t>キキン</t>
    </rPh>
    <phoneticPr fontId="2"/>
  </si>
  <si>
    <t>収入印紙等購買基金</t>
    <rPh sb="0" eb="2">
      <t>シュウニュウ</t>
    </rPh>
    <rPh sb="2" eb="4">
      <t>インシ</t>
    </rPh>
    <rPh sb="4" eb="5">
      <t>トウ</t>
    </rPh>
    <rPh sb="5" eb="7">
      <t>コウバイ</t>
    </rPh>
    <rPh sb="7" eb="9">
      <t>キキン</t>
    </rPh>
    <phoneticPr fontId="2"/>
  </si>
  <si>
    <t>公共施設長寿命化基金</t>
    <rPh sb="0" eb="2">
      <t>コウキョウ</t>
    </rPh>
    <rPh sb="2" eb="4">
      <t>シセツ</t>
    </rPh>
    <rPh sb="4" eb="5">
      <t>チョウ</t>
    </rPh>
    <rPh sb="5" eb="8">
      <t>ジュミョウカ</t>
    </rPh>
    <rPh sb="8" eb="10">
      <t>キキン</t>
    </rPh>
    <phoneticPr fontId="2"/>
  </si>
  <si>
    <t>土地開発基金</t>
    <rPh sb="0" eb="2">
      <t>トチ</t>
    </rPh>
    <rPh sb="2" eb="4">
      <t>カイハツ</t>
    </rPh>
    <rPh sb="4" eb="6">
      <t>キキン</t>
    </rPh>
    <phoneticPr fontId="3"/>
  </si>
  <si>
    <t>国民健康保険事業基金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キキン</t>
    </rPh>
    <phoneticPr fontId="2"/>
  </si>
  <si>
    <t>国民健康保険高額医療費資金貸付金</t>
    <rPh sb="0" eb="2">
      <t>コクミン</t>
    </rPh>
    <rPh sb="2" eb="4">
      <t>ケンコウ</t>
    </rPh>
    <rPh sb="4" eb="6">
      <t>ホケン</t>
    </rPh>
    <rPh sb="6" eb="8">
      <t>コウガク</t>
    </rPh>
    <rPh sb="8" eb="11">
      <t>イリョウヒ</t>
    </rPh>
    <rPh sb="11" eb="13">
      <t>シキン</t>
    </rPh>
    <rPh sb="13" eb="15">
      <t>カシツケ</t>
    </rPh>
    <rPh sb="15" eb="16">
      <t>キン</t>
    </rPh>
    <phoneticPr fontId="2"/>
  </si>
  <si>
    <t>国民健康保険出産費資金貸付金</t>
    <rPh sb="0" eb="2">
      <t>コクミン</t>
    </rPh>
    <rPh sb="2" eb="4">
      <t>ケンコウ</t>
    </rPh>
    <rPh sb="4" eb="6">
      <t>ホケン</t>
    </rPh>
    <rPh sb="6" eb="8">
      <t>シュッサン</t>
    </rPh>
    <rPh sb="8" eb="9">
      <t>ヒ</t>
    </rPh>
    <rPh sb="9" eb="11">
      <t>シキン</t>
    </rPh>
    <rPh sb="11" eb="13">
      <t>カシツケ</t>
    </rPh>
    <rPh sb="13" eb="14">
      <t>キン</t>
    </rPh>
    <phoneticPr fontId="2"/>
  </si>
  <si>
    <t>介護保険保険給付等支払準備基金</t>
    <rPh sb="0" eb="2">
      <t>カイゴ</t>
    </rPh>
    <rPh sb="2" eb="4">
      <t>ホケン</t>
    </rPh>
    <rPh sb="4" eb="6">
      <t>ホケン</t>
    </rPh>
    <rPh sb="6" eb="8">
      <t>キュウフ</t>
    </rPh>
    <rPh sb="8" eb="9">
      <t>トウ</t>
    </rPh>
    <rPh sb="9" eb="11">
      <t>シハライ</t>
    </rPh>
    <rPh sb="11" eb="13">
      <t>ジュンビ</t>
    </rPh>
    <rPh sb="13" eb="15">
      <t>キキン</t>
    </rPh>
    <phoneticPr fontId="2"/>
  </si>
  <si>
    <t>引当金の明細</t>
  </si>
  <si>
    <t>年度：令和元年度</t>
    <rPh sb="3" eb="5">
      <t>レイワ</t>
    </rPh>
    <rPh sb="5" eb="6">
      <t>ゲン</t>
    </rPh>
    <phoneticPr fontId="4"/>
  </si>
  <si>
    <t>区分</t>
  </si>
  <si>
    <t>前年度末残高</t>
  </si>
  <si>
    <t>本年度増加額</t>
  </si>
  <si>
    <t>本年度減少額</t>
  </si>
  <si>
    <t>本年度末残高</t>
  </si>
  <si>
    <t>目的使用</t>
  </si>
  <si>
    <t>一般会計等</t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</si>
  <si>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4"/>
  </si>
  <si>
    <t>国民健康保険事業特別会計</t>
  </si>
  <si>
    <t>後期高齢者医療特別会計</t>
  </si>
  <si>
    <t>介護保険事業特別会計</t>
  </si>
  <si>
    <t>水道公営企業会計</t>
    <rPh sb="2" eb="4">
      <t>コウエイ</t>
    </rPh>
    <rPh sb="4" eb="6">
      <t>キギョウ</t>
    </rPh>
    <phoneticPr fontId="4"/>
  </si>
  <si>
    <t>下水道公営企業会計</t>
    <rPh sb="0" eb="3">
      <t>ゲスイドウ</t>
    </rPh>
    <rPh sb="3" eb="5">
      <t>コウエイ</t>
    </rPh>
    <rPh sb="5" eb="7">
      <t>キギョウ</t>
    </rPh>
    <rPh sb="7" eb="9">
      <t>カイケイ</t>
    </rPh>
    <phoneticPr fontId="4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</si>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</sst>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18"/>
      <color theme="1"/>
      <name val="ＭＳ Ｐゴシック"/>
      <family val="2"/>
      <scheme val="minor"/>
    </font>
    <font>
      <sz val="11"/>
      <color theme="0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3" fontId="1" fillId="0" borderId="1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left" vertical="center"/>
    </xf>
    <xf numFmtId="3" fontId="0" fillId="0" borderId="0" xfId="0" applyNumberFormat="1" applyFont="1" applyAlignment="1">
      <alignment horizontal="right"/>
    </xf>
    <xf numFmtId="3" fontId="2" fillId="0" borderId="0" xfId="0" applyNumberFormat="1" applyFont="1"/>
    <xf numFmtId="3" fontId="0" fillId="0" borderId="0" xfId="0" applyNumberFormat="1" applyFont="1"/>
    <xf numFmtId="3" fontId="1" fillId="0" borderId="0" xfId="0" applyNumberFormat="1" applyFont="1"/>
    <xf numFmtId="3" fontId="1" fillId="2" borderId="2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workbookViewId="0"/>
  </sheetViews>
  <sheetFormatPr defaultColWidth="8.85546875" defaultRowHeight="11.25" x14ac:dyDescent="0.15"/>
  <cols>
    <col min="1" max="1" width="30.85546875" style="10" customWidth="1"/>
    <col min="2" max="3" width="19.85546875" style="10" customWidth="1"/>
    <col min="4" max="16384" width="8.85546875" style="10"/>
  </cols>
  <sheetData>
    <row r="1" spans="1:3" ht="21" x14ac:dyDescent="0.2">
      <c r="A1" s="8" t="s">
        <v>0</v>
      </c>
    </row>
    <row r="2" spans="1:3" ht="13.5" x14ac:dyDescent="0.15">
      <c r="A2" s="9" t="s">
        <v>1</v>
      </c>
    </row>
    <row r="3" spans="1:3" ht="13.5" x14ac:dyDescent="0.15">
      <c r="A3" s="9" t="s">
        <v>25</v>
      </c>
    </row>
    <row r="4" spans="1:3" ht="13.5" x14ac:dyDescent="0.15">
      <c r="C4" s="7" t="s">
        <v>20</v>
      </c>
    </row>
    <row r="5" spans="1:3" ht="22.5" customHeight="1" x14ac:dyDescent="0.15">
      <c r="A5" s="4" t="s">
        <v>2</v>
      </c>
      <c r="B5" s="4" t="s">
        <v>3</v>
      </c>
      <c r="C5" s="4" t="s">
        <v>4</v>
      </c>
    </row>
    <row r="6" spans="1:3" ht="18" customHeight="1" x14ac:dyDescent="0.15">
      <c r="A6" s="6" t="s">
        <v>5</v>
      </c>
      <c r="B6" s="2"/>
      <c r="C6" s="2"/>
    </row>
    <row r="7" spans="1:3" ht="18" customHeight="1" x14ac:dyDescent="0.15">
      <c r="A7" s="6"/>
      <c r="B7" s="2"/>
      <c r="C7" s="2"/>
    </row>
    <row r="8" spans="1:3" ht="18" customHeight="1" thickBot="1" x14ac:dyDescent="0.2">
      <c r="A8" s="5" t="s">
        <v>6</v>
      </c>
      <c r="B8" s="1"/>
      <c r="C8" s="1"/>
    </row>
    <row r="9" spans="1:3" ht="18" customHeight="1" thickTop="1" x14ac:dyDescent="0.15">
      <c r="A9" s="6" t="s">
        <v>7</v>
      </c>
      <c r="B9" s="2"/>
      <c r="C9" s="2"/>
    </row>
    <row r="10" spans="1:3" ht="18" customHeight="1" x14ac:dyDescent="0.15">
      <c r="A10" s="6" t="s">
        <v>9</v>
      </c>
      <c r="B10" s="2">
        <v>31164859</v>
      </c>
      <c r="C10" s="2">
        <v>0</v>
      </c>
    </row>
    <row r="11" spans="1:3" ht="18" customHeight="1" x14ac:dyDescent="0.15">
      <c r="A11" s="6" t="s">
        <v>10</v>
      </c>
      <c r="B11" s="2">
        <v>613900</v>
      </c>
      <c r="C11" s="2">
        <v>0</v>
      </c>
    </row>
    <row r="12" spans="1:3" ht="18" customHeight="1" x14ac:dyDescent="0.15">
      <c r="A12" s="6" t="s">
        <v>11</v>
      </c>
      <c r="B12" s="2">
        <v>56364776</v>
      </c>
      <c r="C12" s="2">
        <v>0</v>
      </c>
    </row>
    <row r="13" spans="1:3" ht="18" customHeight="1" x14ac:dyDescent="0.15">
      <c r="A13" s="6" t="s">
        <v>12</v>
      </c>
      <c r="B13" s="2">
        <v>1391000</v>
      </c>
      <c r="C13" s="2">
        <v>0</v>
      </c>
    </row>
    <row r="14" spans="1:3" ht="18" customHeight="1" x14ac:dyDescent="0.15">
      <c r="A14" s="6" t="s">
        <v>19</v>
      </c>
      <c r="B14" s="2">
        <v>203400</v>
      </c>
      <c r="C14" s="2">
        <v>0</v>
      </c>
    </row>
    <row r="15" spans="1:3" ht="18" customHeight="1" x14ac:dyDescent="0.15">
      <c r="A15" s="6" t="s">
        <v>13</v>
      </c>
      <c r="B15" s="2">
        <v>3323718</v>
      </c>
      <c r="C15" s="2">
        <v>0</v>
      </c>
    </row>
    <row r="16" spans="1:3" ht="18" customHeight="1" x14ac:dyDescent="0.15">
      <c r="A16" s="6" t="s">
        <v>14</v>
      </c>
      <c r="B16" s="2">
        <v>795900</v>
      </c>
      <c r="C16" s="2">
        <v>0</v>
      </c>
    </row>
    <row r="17" spans="1:3" ht="18" customHeight="1" x14ac:dyDescent="0.15">
      <c r="A17" s="6"/>
      <c r="B17" s="2"/>
      <c r="C17" s="2"/>
    </row>
    <row r="18" spans="1:3" ht="18" customHeight="1" x14ac:dyDescent="0.15">
      <c r="A18" s="6" t="s">
        <v>21</v>
      </c>
      <c r="B18" s="2">
        <v>22000</v>
      </c>
      <c r="C18" s="2">
        <v>0</v>
      </c>
    </row>
    <row r="19" spans="1:3" ht="18" customHeight="1" x14ac:dyDescent="0.15">
      <c r="A19" s="6" t="s">
        <v>22</v>
      </c>
      <c r="B19" s="2">
        <v>142837</v>
      </c>
      <c r="C19" s="2">
        <v>0</v>
      </c>
    </row>
    <row r="20" spans="1:3" ht="18" customHeight="1" x14ac:dyDescent="0.15">
      <c r="A20" s="6"/>
      <c r="B20" s="2"/>
      <c r="C20" s="2"/>
    </row>
    <row r="21" spans="1:3" ht="18" customHeight="1" x14ac:dyDescent="0.15">
      <c r="A21" s="6" t="s">
        <v>15</v>
      </c>
      <c r="B21" s="2">
        <v>46053266</v>
      </c>
      <c r="C21" s="2">
        <v>0</v>
      </c>
    </row>
    <row r="22" spans="1:3" ht="18" customHeight="1" x14ac:dyDescent="0.15">
      <c r="A22" s="6" t="s">
        <v>16</v>
      </c>
      <c r="B22" s="2">
        <v>0</v>
      </c>
      <c r="C22" s="2">
        <v>0</v>
      </c>
    </row>
    <row r="23" spans="1:3" ht="18" customHeight="1" x14ac:dyDescent="0.15">
      <c r="A23" s="6"/>
      <c r="B23" s="2"/>
      <c r="C23" s="2"/>
    </row>
    <row r="24" spans="1:3" ht="18" customHeight="1" x14ac:dyDescent="0.15">
      <c r="A24" s="6" t="s">
        <v>17</v>
      </c>
      <c r="B24" s="2">
        <v>2259200</v>
      </c>
      <c r="C24" s="2">
        <v>0</v>
      </c>
    </row>
    <row r="25" spans="1:3" ht="18" customHeight="1" x14ac:dyDescent="0.15">
      <c r="A25" s="6"/>
      <c r="B25" s="2"/>
      <c r="C25" s="2"/>
    </row>
    <row r="26" spans="1:3" ht="18" customHeight="1" x14ac:dyDescent="0.15">
      <c r="A26" s="6" t="s">
        <v>18</v>
      </c>
      <c r="B26" s="2">
        <v>2917681</v>
      </c>
      <c r="C26" s="2">
        <v>0</v>
      </c>
    </row>
    <row r="27" spans="1:3" ht="18" customHeight="1" x14ac:dyDescent="0.15">
      <c r="A27" s="6"/>
      <c r="B27" s="2"/>
      <c r="C27" s="2"/>
    </row>
    <row r="28" spans="1:3" ht="18" customHeight="1" x14ac:dyDescent="0.15">
      <c r="A28" s="6" t="s">
        <v>23</v>
      </c>
      <c r="B28" s="2"/>
      <c r="C28" s="2"/>
    </row>
    <row r="29" spans="1:3" ht="18" customHeight="1" x14ac:dyDescent="0.15">
      <c r="A29" s="6" t="s">
        <v>24</v>
      </c>
      <c r="B29" s="2"/>
      <c r="C29" s="2"/>
    </row>
    <row r="30" spans="1:3" ht="18" customHeight="1" x14ac:dyDescent="0.15">
      <c r="A30" s="6"/>
      <c r="B30" s="2"/>
      <c r="C30" s="2"/>
    </row>
    <row r="31" spans="1:3" ht="18" customHeight="1" x14ac:dyDescent="0.15">
      <c r="A31" s="6"/>
      <c r="B31" s="2"/>
      <c r="C31" s="2"/>
    </row>
    <row r="32" spans="1:3" ht="18" customHeight="1" thickBot="1" x14ac:dyDescent="0.2">
      <c r="A32" s="5" t="s">
        <v>6</v>
      </c>
      <c r="B32" s="1">
        <f>SUM(B10:B31)</f>
        <v>145252537</v>
      </c>
      <c r="C32" s="1">
        <f>SUM(C10:C31)</f>
        <v>0</v>
      </c>
    </row>
    <row r="33" spans="1:3" ht="18" customHeight="1" thickTop="1" x14ac:dyDescent="0.15">
      <c r="A33" s="3" t="s">
        <v>8</v>
      </c>
      <c r="B33" s="2">
        <f>B8+B32</f>
        <v>145252537</v>
      </c>
      <c r="C33" s="2">
        <f>C8+C32</f>
        <v>0</v>
      </c>
    </row>
  </sheetData>
  <phoneticPr fontId="4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/>
  </sheetViews>
  <sheetFormatPr defaultColWidth="8.85546875" defaultRowHeight="11.25" x14ac:dyDescent="0.15"/>
  <cols>
    <col min="1" max="1" width="30.85546875" style="10" customWidth="1"/>
    <col min="2" max="3" width="19.85546875" style="10" customWidth="1"/>
    <col min="4" max="16384" width="8.85546875" style="10"/>
  </cols>
  <sheetData>
    <row r="1" spans="1:3" ht="21" x14ac:dyDescent="0.2">
      <c r="A1" s="8" t="s">
        <v>26</v>
      </c>
    </row>
    <row r="2" spans="1:3" ht="13.5" x14ac:dyDescent="0.15">
      <c r="A2" s="9" t="s">
        <v>1</v>
      </c>
    </row>
    <row r="3" spans="1:3" ht="13.5" x14ac:dyDescent="0.15">
      <c r="A3" s="9" t="s">
        <v>25</v>
      </c>
    </row>
    <row r="4" spans="1:3" ht="13.5" x14ac:dyDescent="0.15">
      <c r="C4" s="7" t="s">
        <v>20</v>
      </c>
    </row>
    <row r="5" spans="1:3" ht="22.5" customHeight="1" x14ac:dyDescent="0.15">
      <c r="A5" s="4" t="s">
        <v>2</v>
      </c>
      <c r="B5" s="4" t="s">
        <v>3</v>
      </c>
      <c r="C5" s="4" t="s">
        <v>4</v>
      </c>
    </row>
    <row r="6" spans="1:3" ht="18" customHeight="1" x14ac:dyDescent="0.15">
      <c r="A6" s="6" t="s">
        <v>5</v>
      </c>
      <c r="B6" s="2"/>
      <c r="C6" s="2"/>
    </row>
    <row r="7" spans="1:3" ht="18" customHeight="1" x14ac:dyDescent="0.15">
      <c r="A7" s="6"/>
      <c r="B7" s="2"/>
      <c r="C7" s="2"/>
    </row>
    <row r="8" spans="1:3" ht="18" customHeight="1" thickBot="1" x14ac:dyDescent="0.2">
      <c r="A8" s="5" t="s">
        <v>6</v>
      </c>
      <c r="B8" s="1"/>
      <c r="C8" s="1"/>
    </row>
    <row r="9" spans="1:3" ht="18" customHeight="1" thickTop="1" x14ac:dyDescent="0.15">
      <c r="A9" s="6" t="s">
        <v>7</v>
      </c>
      <c r="B9" s="2"/>
      <c r="C9" s="2"/>
    </row>
    <row r="10" spans="1:3" ht="18" customHeight="1" x14ac:dyDescent="0.15">
      <c r="A10" s="6" t="s">
        <v>9</v>
      </c>
      <c r="B10" s="2">
        <v>57092411</v>
      </c>
      <c r="C10" s="2">
        <v>7545997</v>
      </c>
    </row>
    <row r="11" spans="1:3" ht="18" customHeight="1" x14ac:dyDescent="0.15">
      <c r="A11" s="6" t="s">
        <v>10</v>
      </c>
      <c r="B11" s="2">
        <v>2039475</v>
      </c>
      <c r="C11" s="2">
        <v>341489</v>
      </c>
    </row>
    <row r="12" spans="1:3" ht="18" customHeight="1" x14ac:dyDescent="0.15">
      <c r="A12" s="6" t="s">
        <v>11</v>
      </c>
      <c r="B12" s="2">
        <v>126233737</v>
      </c>
      <c r="C12" s="2">
        <v>5295357</v>
      </c>
    </row>
    <row r="13" spans="1:3" ht="18" customHeight="1" x14ac:dyDescent="0.15">
      <c r="A13" s="6" t="s">
        <v>12</v>
      </c>
      <c r="B13" s="2">
        <v>3038081</v>
      </c>
      <c r="C13" s="2">
        <v>349897</v>
      </c>
    </row>
    <row r="14" spans="1:3" ht="18" customHeight="1" x14ac:dyDescent="0.15">
      <c r="A14" s="6" t="s">
        <v>27</v>
      </c>
      <c r="B14" s="2">
        <v>1533723</v>
      </c>
      <c r="C14" s="2">
        <v>0</v>
      </c>
    </row>
    <row r="15" spans="1:3" ht="18" customHeight="1" x14ac:dyDescent="0.15">
      <c r="A15" s="6" t="s">
        <v>13</v>
      </c>
      <c r="B15" s="2">
        <v>3127983</v>
      </c>
      <c r="C15" s="2">
        <v>504523</v>
      </c>
    </row>
    <row r="16" spans="1:3" ht="18" customHeight="1" x14ac:dyDescent="0.15">
      <c r="A16" s="6" t="s">
        <v>14</v>
      </c>
      <c r="B16" s="2">
        <v>2420000</v>
      </c>
      <c r="C16" s="2">
        <v>0</v>
      </c>
    </row>
    <row r="17" spans="1:3" ht="18" customHeight="1" x14ac:dyDescent="0.15">
      <c r="A17" s="6"/>
      <c r="B17" s="2"/>
      <c r="C17" s="2"/>
    </row>
    <row r="18" spans="1:3" ht="18" customHeight="1" x14ac:dyDescent="0.15">
      <c r="A18" s="6" t="s">
        <v>28</v>
      </c>
      <c r="B18" s="2">
        <v>3000</v>
      </c>
      <c r="C18" s="2">
        <v>0</v>
      </c>
    </row>
    <row r="19" spans="1:3" ht="18" customHeight="1" x14ac:dyDescent="0.15">
      <c r="A19" s="6"/>
      <c r="B19" s="2"/>
      <c r="C19" s="2"/>
    </row>
    <row r="20" spans="1:3" ht="18" customHeight="1" x14ac:dyDescent="0.15">
      <c r="A20" s="6" t="s">
        <v>29</v>
      </c>
      <c r="B20" s="2">
        <v>115890481</v>
      </c>
      <c r="C20" s="2">
        <v>11821894</v>
      </c>
    </row>
    <row r="21" spans="1:3" ht="18" customHeight="1" x14ac:dyDescent="0.15">
      <c r="A21" s="6" t="s">
        <v>30</v>
      </c>
      <c r="B21" s="2">
        <v>370942</v>
      </c>
      <c r="C21" s="2">
        <v>28822</v>
      </c>
    </row>
    <row r="22" spans="1:3" ht="18" customHeight="1" x14ac:dyDescent="0.15">
      <c r="A22" s="6"/>
      <c r="B22" s="2"/>
      <c r="C22" s="2"/>
    </row>
    <row r="23" spans="1:3" ht="18" customHeight="1" x14ac:dyDescent="0.15">
      <c r="A23" s="6" t="s">
        <v>31</v>
      </c>
      <c r="B23" s="2">
        <v>3475364</v>
      </c>
      <c r="C23" s="2">
        <v>1335580</v>
      </c>
    </row>
    <row r="24" spans="1:3" ht="18" customHeight="1" x14ac:dyDescent="0.15">
      <c r="A24" s="6"/>
      <c r="B24" s="2"/>
      <c r="C24" s="2"/>
    </row>
    <row r="25" spans="1:3" ht="18" customHeight="1" x14ac:dyDescent="0.15">
      <c r="A25" s="6" t="s">
        <v>32</v>
      </c>
      <c r="B25" s="2">
        <v>1989200</v>
      </c>
      <c r="C25" s="2">
        <v>356668</v>
      </c>
    </row>
    <row r="26" spans="1:3" ht="18" customHeight="1" x14ac:dyDescent="0.15">
      <c r="A26" s="6"/>
      <c r="B26" s="2"/>
      <c r="C26" s="2"/>
    </row>
    <row r="27" spans="1:3" ht="18" customHeight="1" x14ac:dyDescent="0.15">
      <c r="A27" s="6"/>
      <c r="B27" s="2"/>
      <c r="C27" s="2"/>
    </row>
    <row r="28" spans="1:3" ht="18" customHeight="1" x14ac:dyDescent="0.15">
      <c r="A28" s="6"/>
      <c r="B28" s="2"/>
      <c r="C28" s="2"/>
    </row>
    <row r="29" spans="1:3" ht="18" customHeight="1" x14ac:dyDescent="0.15">
      <c r="A29" s="6"/>
      <c r="B29" s="2"/>
      <c r="C29" s="2"/>
    </row>
    <row r="30" spans="1:3" ht="18" customHeight="1" x14ac:dyDescent="0.15">
      <c r="A30" s="6"/>
      <c r="B30" s="2"/>
      <c r="C30" s="2"/>
    </row>
    <row r="31" spans="1:3" ht="18" customHeight="1" x14ac:dyDescent="0.15">
      <c r="A31" s="6"/>
      <c r="B31" s="2"/>
      <c r="C31" s="2"/>
    </row>
    <row r="32" spans="1:3" ht="18" customHeight="1" thickBot="1" x14ac:dyDescent="0.2">
      <c r="A32" s="5" t="s">
        <v>6</v>
      </c>
      <c r="B32" s="1">
        <f>SUM(B10:B31)</f>
        <v>317214397</v>
      </c>
      <c r="C32" s="1">
        <f>SUM(C10:C31)</f>
        <v>27580227</v>
      </c>
    </row>
    <row r="33" spans="1:3" ht="18" customHeight="1" thickTop="1" x14ac:dyDescent="0.15">
      <c r="A33" s="3" t="s">
        <v>8</v>
      </c>
      <c r="B33" s="2">
        <f>B8+B32</f>
        <v>317214397</v>
      </c>
      <c r="C33" s="2">
        <f>C8+C32</f>
        <v>27580227</v>
      </c>
    </row>
  </sheetData>
  <phoneticPr fontId="4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workbookViewId="0"/>
  </sheetViews>
  <sheetFormatPr defaultColWidth="8.85546875" defaultRowHeight="11.25" x14ac:dyDescent="0.15"/>
  <cols>
    <col min="1" max="1" width="31.5703125" style="10" bestFit="1" customWidth="1"/>
    <col min="2" max="7" width="19.85546875" style="10" customWidth="1"/>
    <col min="8" max="16384" width="8.85546875" style="10"/>
  </cols>
  <sheetData>
    <row r="1" spans="1:7" ht="21" x14ac:dyDescent="0.2">
      <c r="A1" s="8" t="s">
        <v>33</v>
      </c>
    </row>
    <row r="2" spans="1:7" ht="13.5" x14ac:dyDescent="0.15">
      <c r="A2" s="9" t="s">
        <v>1</v>
      </c>
    </row>
    <row r="3" spans="1:7" ht="13.5" x14ac:dyDescent="0.15">
      <c r="A3" s="9" t="s">
        <v>25</v>
      </c>
    </row>
    <row r="4" spans="1:7" ht="13.5" x14ac:dyDescent="0.15">
      <c r="G4" s="7" t="s">
        <v>20</v>
      </c>
    </row>
    <row r="5" spans="1:7" ht="22.5" customHeight="1" x14ac:dyDescent="0.15">
      <c r="A5" s="4" t="s">
        <v>34</v>
      </c>
      <c r="B5" s="4" t="s">
        <v>35</v>
      </c>
      <c r="C5" s="4" t="s">
        <v>36</v>
      </c>
      <c r="D5" s="4" t="s">
        <v>37</v>
      </c>
      <c r="E5" s="4" t="s">
        <v>38</v>
      </c>
      <c r="F5" s="11" t="s">
        <v>39</v>
      </c>
      <c r="G5" s="11" t="s">
        <v>40</v>
      </c>
    </row>
    <row r="6" spans="1:7" ht="18" customHeight="1" x14ac:dyDescent="0.15">
      <c r="A6" s="6" t="s">
        <v>41</v>
      </c>
      <c r="B6" s="2">
        <f>4516571423-C6-D6-E6</f>
        <v>4216966423</v>
      </c>
      <c r="C6" s="2">
        <v>299605000</v>
      </c>
      <c r="D6" s="2"/>
      <c r="E6" s="2"/>
      <c r="F6" s="2">
        <f>SUM(B6:E6)</f>
        <v>4516571423</v>
      </c>
      <c r="G6" s="2">
        <v>4516571</v>
      </c>
    </row>
    <row r="7" spans="1:7" ht="18" customHeight="1" x14ac:dyDescent="0.15">
      <c r="A7" s="6" t="s">
        <v>42</v>
      </c>
      <c r="B7" s="2">
        <v>51837858</v>
      </c>
      <c r="C7" s="2"/>
      <c r="D7" s="2"/>
      <c r="E7" s="2"/>
      <c r="F7" s="2">
        <f t="shared" ref="F7:F18" si="0">SUM(B7:E7)</f>
        <v>51837858</v>
      </c>
      <c r="G7" s="2">
        <v>51838</v>
      </c>
    </row>
    <row r="8" spans="1:7" ht="18" customHeight="1" x14ac:dyDescent="0.15">
      <c r="A8" s="6" t="s">
        <v>43</v>
      </c>
      <c r="B8" s="2">
        <v>6485300</v>
      </c>
      <c r="C8" s="2"/>
      <c r="D8" s="2"/>
      <c r="E8" s="2"/>
      <c r="F8" s="2">
        <f t="shared" si="0"/>
        <v>6485300</v>
      </c>
      <c r="G8" s="2">
        <v>6485</v>
      </c>
    </row>
    <row r="9" spans="1:7" ht="18" customHeight="1" x14ac:dyDescent="0.15">
      <c r="A9" s="6" t="s">
        <v>44</v>
      </c>
      <c r="B9" s="2">
        <v>108883201</v>
      </c>
      <c r="C9" s="2"/>
      <c r="D9" s="2"/>
      <c r="E9" s="2"/>
      <c r="F9" s="2">
        <f t="shared" si="0"/>
        <v>108883201</v>
      </c>
      <c r="G9" s="2">
        <v>112274</v>
      </c>
    </row>
    <row r="10" spans="1:7" ht="18" customHeight="1" x14ac:dyDescent="0.15">
      <c r="A10" s="6" t="s">
        <v>45</v>
      </c>
      <c r="B10" s="2">
        <v>127448771</v>
      </c>
      <c r="C10" s="2"/>
      <c r="D10" s="2"/>
      <c r="E10" s="2"/>
      <c r="F10" s="2">
        <f t="shared" si="0"/>
        <v>127448771</v>
      </c>
      <c r="G10" s="2">
        <v>127449</v>
      </c>
    </row>
    <row r="11" spans="1:7" ht="18" customHeight="1" x14ac:dyDescent="0.15">
      <c r="A11" s="6" t="s">
        <v>46</v>
      </c>
      <c r="B11" s="2">
        <v>439597641</v>
      </c>
      <c r="C11" s="2"/>
      <c r="D11" s="2"/>
      <c r="E11" s="2"/>
      <c r="F11" s="2">
        <f t="shared" si="0"/>
        <v>439597641</v>
      </c>
      <c r="G11" s="2">
        <v>439598</v>
      </c>
    </row>
    <row r="12" spans="1:7" ht="18" customHeight="1" x14ac:dyDescent="0.15">
      <c r="A12" s="6" t="s">
        <v>47</v>
      </c>
      <c r="B12" s="2">
        <v>9157116</v>
      </c>
      <c r="C12" s="2"/>
      <c r="D12" s="2"/>
      <c r="E12" s="2"/>
      <c r="F12" s="2">
        <f t="shared" si="0"/>
        <v>9157116</v>
      </c>
      <c r="G12" s="2">
        <v>9157</v>
      </c>
    </row>
    <row r="13" spans="1:7" ht="18" customHeight="1" x14ac:dyDescent="0.15">
      <c r="A13" s="6" t="s">
        <v>48</v>
      </c>
      <c r="B13" s="2">
        <v>75322946</v>
      </c>
      <c r="C13" s="2"/>
      <c r="D13" s="2"/>
      <c r="E13" s="2"/>
      <c r="F13" s="2">
        <f t="shared" si="0"/>
        <v>75322946</v>
      </c>
      <c r="G13" s="2">
        <v>75323</v>
      </c>
    </row>
    <row r="14" spans="1:7" ht="18" customHeight="1" x14ac:dyDescent="0.15">
      <c r="A14" s="6" t="s">
        <v>49</v>
      </c>
      <c r="B14" s="2">
        <v>34331082</v>
      </c>
      <c r="C14" s="2"/>
      <c r="D14" s="2"/>
      <c r="E14" s="2"/>
      <c r="F14" s="2">
        <f t="shared" si="0"/>
        <v>34331082</v>
      </c>
      <c r="G14" s="2">
        <v>34331</v>
      </c>
    </row>
    <row r="15" spans="1:7" ht="18" customHeight="1" x14ac:dyDescent="0.15">
      <c r="A15" s="6" t="s">
        <v>50</v>
      </c>
      <c r="B15" s="2">
        <v>350007</v>
      </c>
      <c r="C15" s="2"/>
      <c r="D15" s="2"/>
      <c r="E15" s="2"/>
      <c r="F15" s="2">
        <f t="shared" si="0"/>
        <v>350007</v>
      </c>
      <c r="G15" s="2">
        <v>350</v>
      </c>
    </row>
    <row r="16" spans="1:7" ht="18" customHeight="1" x14ac:dyDescent="0.15">
      <c r="A16" s="6" t="s">
        <v>51</v>
      </c>
      <c r="B16" s="2">
        <f>4000000-E16</f>
        <v>2364000</v>
      </c>
      <c r="C16" s="2"/>
      <c r="D16" s="2"/>
      <c r="E16" s="2">
        <v>1636000</v>
      </c>
      <c r="F16" s="2">
        <f t="shared" si="0"/>
        <v>4000000</v>
      </c>
      <c r="G16" s="2">
        <v>4000</v>
      </c>
    </row>
    <row r="17" spans="1:7" ht="18" customHeight="1" x14ac:dyDescent="0.15">
      <c r="A17" s="6" t="s">
        <v>52</v>
      </c>
      <c r="B17" s="2">
        <f>1932980563-C17-D17-E17</f>
        <v>1335097563</v>
      </c>
      <c r="C17" s="2">
        <f>397911000+199972000</f>
        <v>597883000</v>
      </c>
      <c r="D17" s="2"/>
      <c r="E17" s="2"/>
      <c r="F17" s="2">
        <f t="shared" si="0"/>
        <v>1932980563</v>
      </c>
      <c r="G17" s="2">
        <v>1932980</v>
      </c>
    </row>
    <row r="18" spans="1:7" ht="18" customHeight="1" x14ac:dyDescent="0.15">
      <c r="A18" s="6" t="s">
        <v>53</v>
      </c>
      <c r="B18" s="2">
        <v>589130775</v>
      </c>
      <c r="C18" s="2"/>
      <c r="D18" s="2"/>
      <c r="E18" s="2"/>
      <c r="F18" s="2">
        <f t="shared" si="0"/>
        <v>589130775</v>
      </c>
      <c r="G18" s="2">
        <v>589131</v>
      </c>
    </row>
    <row r="19" spans="1:7" ht="18" customHeight="1" x14ac:dyDescent="0.15">
      <c r="A19" s="6" t="s">
        <v>54</v>
      </c>
      <c r="B19" s="2">
        <v>340738625</v>
      </c>
      <c r="C19" s="2"/>
      <c r="D19" s="2"/>
      <c r="E19" s="2"/>
      <c r="F19" s="2">
        <f t="shared" ref="F19:F22" si="1">SUM(B19:E19)</f>
        <v>340738625</v>
      </c>
      <c r="G19" s="2">
        <v>340739</v>
      </c>
    </row>
    <row r="20" spans="1:7" ht="18" customHeight="1" x14ac:dyDescent="0.15">
      <c r="A20" s="6" t="s">
        <v>55</v>
      </c>
      <c r="B20" s="2">
        <v>5000000</v>
      </c>
      <c r="C20" s="2"/>
      <c r="D20" s="2"/>
      <c r="E20" s="2"/>
      <c r="F20" s="2">
        <f t="shared" si="1"/>
        <v>5000000</v>
      </c>
      <c r="G20" s="2">
        <v>5000</v>
      </c>
    </row>
    <row r="21" spans="1:7" ht="18" customHeight="1" x14ac:dyDescent="0.15">
      <c r="A21" s="6" t="s">
        <v>56</v>
      </c>
      <c r="B21" s="2">
        <v>3000000</v>
      </c>
      <c r="C21" s="2"/>
      <c r="D21" s="2"/>
      <c r="E21" s="2"/>
      <c r="F21" s="2">
        <f t="shared" si="1"/>
        <v>3000000</v>
      </c>
      <c r="G21" s="2">
        <v>3000</v>
      </c>
    </row>
    <row r="22" spans="1:7" ht="18" customHeight="1" x14ac:dyDescent="0.15">
      <c r="A22" s="6" t="s">
        <v>57</v>
      </c>
      <c r="B22" s="2">
        <f>236079516-C22-D22-E22</f>
        <v>236079516</v>
      </c>
      <c r="C22" s="2"/>
      <c r="D22" s="2"/>
      <c r="E22" s="2"/>
      <c r="F22" s="2">
        <f t="shared" si="1"/>
        <v>236079516</v>
      </c>
      <c r="G22" s="2">
        <v>236079</v>
      </c>
    </row>
    <row r="23" spans="1:7" ht="18" customHeight="1" x14ac:dyDescent="0.15">
      <c r="A23" s="6"/>
      <c r="B23" s="2"/>
      <c r="C23" s="2"/>
      <c r="D23" s="2"/>
      <c r="E23" s="2"/>
      <c r="F23" s="2"/>
      <c r="G23" s="2"/>
    </row>
    <row r="24" spans="1:7" ht="18" customHeight="1" x14ac:dyDescent="0.15">
      <c r="A24" s="6"/>
      <c r="B24" s="2"/>
      <c r="C24" s="2"/>
      <c r="D24" s="2"/>
      <c r="E24" s="2"/>
      <c r="F24" s="2"/>
      <c r="G24" s="2"/>
    </row>
    <row r="25" spans="1:7" ht="18" customHeight="1" x14ac:dyDescent="0.15">
      <c r="A25" s="3" t="s">
        <v>8</v>
      </c>
      <c r="B25" s="2">
        <f>SUM(B6:B24)</f>
        <v>7581790824</v>
      </c>
      <c r="C25" s="2">
        <f t="shared" ref="C25:F25" si="2">SUM(C6:C24)</f>
        <v>897488000</v>
      </c>
      <c r="D25" s="2">
        <f t="shared" si="2"/>
        <v>0</v>
      </c>
      <c r="E25" s="2">
        <f t="shared" si="2"/>
        <v>1636000</v>
      </c>
      <c r="F25" s="2">
        <f t="shared" si="2"/>
        <v>8480914824</v>
      </c>
      <c r="G25" s="2"/>
    </row>
  </sheetData>
  <phoneticPr fontId="4"/>
  <pageMargins left="0.3888888888888889" right="0.3888888888888889" top="0.3888888888888889" bottom="0.3888888888888889" header="0.19444444444444445" footer="0.19444444444444445"/>
  <pageSetup paperSize="9" fitToHeight="0" orientation="landscape"/>
  <headerFooter>
    <oddHeader>&amp;R&amp;9&amp;D</oddHeader>
    <oddFooter>&amp;C&amp;9&amp;P/&amp;N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/>
  </sheetViews>
  <sheetFormatPr defaultColWidth="8.85546875" defaultRowHeight="11.25" x14ac:dyDescent="0.15"/>
  <cols>
    <col min="1" max="1" width="25.28515625" style="10" bestFit="1" customWidth="1"/>
    <col min="2" max="6" width="20.85546875" style="10" customWidth="1"/>
    <col min="7" max="7" width="14.140625" style="10" bestFit="1" customWidth="1"/>
    <col min="8" max="8" width="11.28515625" style="10" bestFit="1" customWidth="1"/>
    <col min="9" max="16384" width="8.85546875" style="10"/>
  </cols>
  <sheetData>
    <row r="1" spans="1:9" ht="21" x14ac:dyDescent="0.2">
      <c r="A1" s="8" t="s">
        <v>58</v>
      </c>
    </row>
    <row r="2" spans="1:9" ht="13.5" x14ac:dyDescent="0.15">
      <c r="A2" s="9" t="s">
        <v>1</v>
      </c>
    </row>
    <row r="3" spans="1:9" ht="13.5" x14ac:dyDescent="0.15">
      <c r="A3" s="9" t="s">
        <v>59</v>
      </c>
    </row>
    <row r="4" spans="1:9" ht="13.5" x14ac:dyDescent="0.15">
      <c r="F4" s="7" t="s">
        <v>20</v>
      </c>
    </row>
    <row r="5" spans="1:9" ht="22.5" customHeight="1" x14ac:dyDescent="0.15">
      <c r="A5" s="12" t="s">
        <v>60</v>
      </c>
      <c r="B5" s="12" t="s">
        <v>61</v>
      </c>
      <c r="C5" s="12" t="s">
        <v>62</v>
      </c>
      <c r="D5" s="12" t="s">
        <v>63</v>
      </c>
      <c r="E5" s="12"/>
      <c r="F5" s="12" t="s">
        <v>64</v>
      </c>
    </row>
    <row r="6" spans="1:9" ht="22.5" customHeight="1" x14ac:dyDescent="0.15">
      <c r="A6" s="12"/>
      <c r="B6" s="12"/>
      <c r="C6" s="12"/>
      <c r="D6" s="4" t="s">
        <v>65</v>
      </c>
      <c r="E6" s="4" t="s">
        <v>38</v>
      </c>
      <c r="F6" s="12"/>
    </row>
    <row r="7" spans="1:9" ht="18" customHeight="1" x14ac:dyDescent="0.15">
      <c r="A7" s="6" t="s">
        <v>66</v>
      </c>
      <c r="B7" s="2">
        <v>12393669</v>
      </c>
      <c r="C7" s="2">
        <v>14037263</v>
      </c>
      <c r="D7" s="2">
        <v>12393669</v>
      </c>
      <c r="E7" s="2"/>
      <c r="F7" s="2">
        <f>B7-D7-E7+C7</f>
        <v>14037263</v>
      </c>
      <c r="G7" s="10" t="s">
        <v>67</v>
      </c>
    </row>
    <row r="8" spans="1:9" ht="18" customHeight="1" x14ac:dyDescent="0.15">
      <c r="A8" s="6" t="s">
        <v>68</v>
      </c>
      <c r="B8" s="2">
        <v>11815322</v>
      </c>
      <c r="C8" s="2">
        <v>11850716</v>
      </c>
      <c r="D8" s="2">
        <v>11815322</v>
      </c>
      <c r="E8" s="2"/>
      <c r="F8" s="2">
        <f t="shared" ref="F8:F12" si="0">B8-D8-E8+C8</f>
        <v>11850716</v>
      </c>
      <c r="G8" s="10" t="s">
        <v>67</v>
      </c>
    </row>
    <row r="9" spans="1:9" ht="18" customHeight="1" x14ac:dyDescent="0.15">
      <c r="A9" s="6" t="s">
        <v>69</v>
      </c>
      <c r="B9" s="2">
        <v>214413</v>
      </c>
      <c r="C9" s="2">
        <v>218055</v>
      </c>
      <c r="D9" s="2">
        <v>75800</v>
      </c>
      <c r="E9" s="2"/>
      <c r="F9" s="2">
        <f t="shared" si="0"/>
        <v>356668</v>
      </c>
      <c r="G9" s="10" t="s">
        <v>67</v>
      </c>
      <c r="H9" s="10">
        <v>356668</v>
      </c>
      <c r="I9" s="10">
        <f>H9-F9</f>
        <v>0</v>
      </c>
    </row>
    <row r="10" spans="1:9" ht="18" customHeight="1" x14ac:dyDescent="0.15">
      <c r="A10" s="6" t="s">
        <v>70</v>
      </c>
      <c r="B10" s="2">
        <v>1233396</v>
      </c>
      <c r="C10" s="2">
        <v>1319684</v>
      </c>
      <c r="D10" s="2">
        <v>1217500</v>
      </c>
      <c r="E10" s="2"/>
      <c r="F10" s="2">
        <f t="shared" si="0"/>
        <v>1335580</v>
      </c>
      <c r="G10" s="10" t="s">
        <v>67</v>
      </c>
      <c r="H10" s="10">
        <v>1335580</v>
      </c>
      <c r="I10" s="10">
        <f>H10-F10</f>
        <v>0</v>
      </c>
    </row>
    <row r="11" spans="1:9" ht="18" customHeight="1" x14ac:dyDescent="0.15">
      <c r="A11" s="6" t="s">
        <v>71</v>
      </c>
      <c r="B11" s="2">
        <v>80240</v>
      </c>
      <c r="C11" s="2"/>
      <c r="D11" s="2"/>
      <c r="E11" s="2"/>
      <c r="F11" s="2">
        <f t="shared" si="0"/>
        <v>80240</v>
      </c>
      <c r="G11" s="10" t="s">
        <v>67</v>
      </c>
    </row>
    <row r="12" spans="1:9" ht="18" customHeight="1" x14ac:dyDescent="0.15">
      <c r="A12" s="6" t="s">
        <v>72</v>
      </c>
      <c r="B12" s="2">
        <v>314050</v>
      </c>
      <c r="C12" s="2"/>
      <c r="D12" s="2"/>
      <c r="E12" s="2"/>
      <c r="F12" s="2">
        <f t="shared" si="0"/>
        <v>314050</v>
      </c>
      <c r="G12" s="10" t="s">
        <v>67</v>
      </c>
    </row>
    <row r="13" spans="1:9" ht="18" customHeight="1" x14ac:dyDescent="0.15">
      <c r="A13" s="6"/>
      <c r="B13" s="2"/>
      <c r="C13" s="2"/>
      <c r="D13" s="2"/>
      <c r="E13" s="2"/>
      <c r="F13" s="2"/>
    </row>
    <row r="14" spans="1:9" ht="18" customHeight="1" x14ac:dyDescent="0.15">
      <c r="A14" s="6" t="s">
        <v>66</v>
      </c>
      <c r="B14" s="2">
        <v>132036761</v>
      </c>
      <c r="C14" s="2">
        <v>136047381</v>
      </c>
      <c r="D14" s="2">
        <v>132036761</v>
      </c>
      <c r="E14" s="2"/>
      <c r="F14" s="2">
        <f>B14-D14-E14+C14</f>
        <v>136047381</v>
      </c>
      <c r="G14" s="10" t="s">
        <v>73</v>
      </c>
    </row>
    <row r="15" spans="1:9" ht="18" customHeight="1" x14ac:dyDescent="0.15">
      <c r="A15" s="6" t="s">
        <v>68</v>
      </c>
      <c r="B15" s="2">
        <v>2312278.6666666665</v>
      </c>
      <c r="C15" s="2">
        <v>2381495</v>
      </c>
      <c r="D15" s="2">
        <v>2312278.6666666665</v>
      </c>
      <c r="E15" s="2"/>
      <c r="F15" s="2">
        <f t="shared" ref="F15:F18" si="1">B15-D15-E15+C15</f>
        <v>2381495</v>
      </c>
      <c r="G15" s="10" t="s">
        <v>73</v>
      </c>
    </row>
    <row r="16" spans="1:9" ht="18" customHeight="1" x14ac:dyDescent="0.15">
      <c r="A16" s="6" t="s">
        <v>70</v>
      </c>
      <c r="B16" s="2">
        <v>7772573.333333333</v>
      </c>
      <c r="C16" s="2">
        <v>8280447</v>
      </c>
      <c r="D16" s="2">
        <v>7772573.333333333</v>
      </c>
      <c r="E16" s="2"/>
      <c r="F16" s="2">
        <f t="shared" si="1"/>
        <v>8280447</v>
      </c>
      <c r="G16" s="10" t="s">
        <v>73</v>
      </c>
    </row>
    <row r="17" spans="1:8" ht="18" customHeight="1" x14ac:dyDescent="0.15">
      <c r="A17" s="6" t="s">
        <v>71</v>
      </c>
      <c r="B17" s="2">
        <v>2050000</v>
      </c>
      <c r="C17" s="2"/>
      <c r="D17" s="2"/>
      <c r="E17" s="2"/>
      <c r="F17" s="2">
        <f t="shared" si="1"/>
        <v>2050000</v>
      </c>
      <c r="G17" s="10" t="s">
        <v>73</v>
      </c>
    </row>
    <row r="18" spans="1:8" ht="18" customHeight="1" x14ac:dyDescent="0.15">
      <c r="A18" s="6" t="s">
        <v>72</v>
      </c>
      <c r="B18" s="2">
        <v>914000</v>
      </c>
      <c r="C18" s="2"/>
      <c r="D18" s="2"/>
      <c r="E18" s="2"/>
      <c r="F18" s="2">
        <f t="shared" si="1"/>
        <v>914000</v>
      </c>
      <c r="G18" s="10" t="s">
        <v>73</v>
      </c>
    </row>
    <row r="19" spans="1:8" ht="18" customHeight="1" x14ac:dyDescent="0.15">
      <c r="A19" s="6"/>
      <c r="B19" s="2"/>
      <c r="C19" s="2"/>
      <c r="D19" s="2"/>
      <c r="E19" s="2"/>
      <c r="F19" s="2"/>
    </row>
    <row r="20" spans="1:8" ht="18" customHeight="1" x14ac:dyDescent="0.15">
      <c r="A20" s="6" t="s">
        <v>66</v>
      </c>
      <c r="B20" s="2">
        <v>1278248394</v>
      </c>
      <c r="C20" s="2">
        <v>114905292</v>
      </c>
      <c r="D20" s="2">
        <v>128264725</v>
      </c>
      <c r="E20" s="2"/>
      <c r="F20" s="2">
        <f>B20-D20-E20+C20</f>
        <v>1264888961</v>
      </c>
      <c r="G20" s="10">
        <v>1264888961</v>
      </c>
      <c r="H20" s="10">
        <f>G20-F20</f>
        <v>0</v>
      </c>
    </row>
    <row r="21" spans="1:8" ht="18" customHeight="1" x14ac:dyDescent="0.15">
      <c r="A21" s="6" t="s">
        <v>68</v>
      </c>
      <c r="B21" s="2">
        <v>11950291</v>
      </c>
      <c r="C21" s="2">
        <v>8201620</v>
      </c>
      <c r="D21" s="2">
        <v>2055420</v>
      </c>
      <c r="E21" s="2"/>
      <c r="F21" s="2">
        <f t="shared" ref="F21:F22" si="2">B21-D21-E21+C21</f>
        <v>18096491</v>
      </c>
      <c r="G21" s="10">
        <v>18096491</v>
      </c>
      <c r="H21" s="10">
        <f t="shared" ref="H21:H22" si="3">G21-F21</f>
        <v>0</v>
      </c>
    </row>
    <row r="22" spans="1:8" ht="18" customHeight="1" x14ac:dyDescent="0.15">
      <c r="A22" s="6" t="s">
        <v>70</v>
      </c>
      <c r="B22" s="2">
        <v>52852872</v>
      </c>
      <c r="C22" s="2">
        <v>0</v>
      </c>
      <c r="D22" s="2">
        <v>7114321</v>
      </c>
      <c r="E22" s="2">
        <v>276079</v>
      </c>
      <c r="F22" s="2">
        <f t="shared" si="2"/>
        <v>45462472</v>
      </c>
      <c r="G22" s="10">
        <v>45462472</v>
      </c>
      <c r="H22" s="10">
        <f t="shared" si="3"/>
        <v>0</v>
      </c>
    </row>
    <row r="23" spans="1:8" ht="18" customHeight="1" x14ac:dyDescent="0.15">
      <c r="A23" s="6"/>
      <c r="B23" s="2"/>
      <c r="C23" s="2"/>
      <c r="D23" s="2"/>
      <c r="E23" s="2"/>
      <c r="F23" s="2"/>
    </row>
    <row r="24" spans="1:8" ht="18" customHeight="1" x14ac:dyDescent="0.15">
      <c r="A24" s="6"/>
      <c r="B24" s="2"/>
      <c r="C24" s="2"/>
      <c r="D24" s="2"/>
      <c r="E24" s="2"/>
      <c r="F24" s="2"/>
    </row>
    <row r="25" spans="1:8" ht="18" customHeight="1" x14ac:dyDescent="0.15">
      <c r="A25" s="6"/>
      <c r="B25" s="2"/>
      <c r="C25" s="2"/>
      <c r="D25" s="2"/>
      <c r="E25" s="2"/>
      <c r="F25" s="2"/>
    </row>
    <row r="26" spans="1:8" ht="18" customHeight="1" x14ac:dyDescent="0.15">
      <c r="A26" s="3" t="s">
        <v>8</v>
      </c>
      <c r="B26" s="2">
        <f>SUM(B7:B25)</f>
        <v>1514188260</v>
      </c>
      <c r="C26" s="2">
        <f t="shared" ref="C26:F26" si="4">SUM(C7:C25)</f>
        <v>297241953</v>
      </c>
      <c r="D26" s="2">
        <f t="shared" si="4"/>
        <v>305058370</v>
      </c>
      <c r="E26" s="2">
        <f t="shared" si="4"/>
        <v>276079</v>
      </c>
      <c r="F26" s="2">
        <f t="shared" si="4"/>
        <v>1506095764</v>
      </c>
    </row>
  </sheetData>
  <mergeCells count="5">
    <mergeCell ref="A5:A6"/>
    <mergeCell ref="B5:B6"/>
    <mergeCell ref="C5:C6"/>
    <mergeCell ref="D5:E5"/>
    <mergeCell ref="F5:F6"/>
  </mergeCells>
  <phoneticPr fontId="4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未収金の明細_全体会計</vt:lpstr>
      <vt:lpstr>長期延滞債権の明細_全体会計</vt:lpstr>
      <vt:lpstr>基金の明細 _全体会計</vt:lpstr>
      <vt:lpstr>引当金の明細_全体会計</vt:lpstr>
      <vt:lpstr>引当金の明細_全体会計!Print_Area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5610</cp:lastModifiedBy>
  <dcterms:modified xsi:type="dcterms:W3CDTF">2021-04-26T01:44:27Z</dcterms:modified>
</cp:coreProperties>
</file>